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amirez\Desktop\RECAUDOS 2018\"/>
    </mc:Choice>
  </mc:AlternateContent>
  <bookViews>
    <workbookView xWindow="0" yWindow="0" windowWidth="28800" windowHeight="11400"/>
  </bookViews>
  <sheets>
    <sheet name="INGRESOS 2018 " sheetId="1" r:id="rId1"/>
  </sheets>
  <calcPr calcId="162913"/>
</workbook>
</file>

<file path=xl/calcChain.xml><?xml version="1.0" encoding="utf-8"?>
<calcChain xmlns="http://schemas.openxmlformats.org/spreadsheetml/2006/main">
  <c r="D15" i="1" l="1"/>
  <c r="D26" i="1" l="1"/>
  <c r="D10" i="1" l="1"/>
  <c r="E10" i="1"/>
  <c r="F10" i="1"/>
  <c r="G10" i="1"/>
  <c r="H10" i="1"/>
  <c r="I10" i="1"/>
  <c r="J10" i="1"/>
  <c r="K10" i="1"/>
  <c r="L10" i="1"/>
  <c r="M10" i="1"/>
  <c r="C10" i="1"/>
  <c r="B9" i="1" l="1"/>
  <c r="B10" i="1" l="1"/>
  <c r="D20" i="1" l="1"/>
  <c r="D19" i="1"/>
  <c r="F20" i="1" l="1"/>
  <c r="F22" i="1" s="1"/>
  <c r="D22" i="1"/>
  <c r="E27" i="1"/>
  <c r="F27" i="1" s="1"/>
  <c r="F28" i="1" s="1"/>
  <c r="D28" i="1"/>
  <c r="D21" i="1"/>
  <c r="F21" i="1" l="1"/>
</calcChain>
</file>

<file path=xl/sharedStrings.xml><?xml version="1.0" encoding="utf-8"?>
<sst xmlns="http://schemas.openxmlformats.org/spreadsheetml/2006/main" count="31" uniqueCount="28">
  <si>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</si>
  <si>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</si>
  <si>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</si>
  <si>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</si>
  <si>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</si>
  <si>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</si>
  <si>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</si>
  <si>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</si>
  <si>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</si>
  <si>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</si>
  <si>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</si>
  <si>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</si>
  <si>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</si>
  <si>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</si>
  <si>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</si>
  <si>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</si>
  <si>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Fuente: Extractos Bancarios</t>
  </si>
  <si>
    <t>FONDO EMPRESARIAL - LEY 812 DE 2003</t>
  </si>
  <si>
    <t>PRESUPUESTO VIGENCIA 2018</t>
  </si>
  <si>
    <t>INGRESOS A RECAUDAR POR CONTRIBUCIONES ESPECIALES VIG 2018</t>
  </si>
  <si>
    <t>INGRESOS RECIBIDOS X CONTRIBUCIONES (2) + FONDO EMPRESARIAL</t>
  </si>
  <si>
    <t>INGRESOS POR CONTRIBUCIONES ESPECIALES 2018</t>
  </si>
  <si>
    <t>CONSIGNACIONES   01/01/2018  -  31/12/2018</t>
  </si>
  <si>
    <t>PROYECCION DE INGRESOS POR CONTRIBUCIONES 2018 (1)</t>
  </si>
  <si>
    <t>INGRESOS RECIBIDOS X CONTRIBUCIONES 2018 (2)</t>
  </si>
  <si>
    <t>CONTRIBUCIONES POR RECAUDAR VIGENCIA 2018 =(1)-(2)</t>
  </si>
  <si>
    <t xml:space="preserve">                             * POR RECAUDAR EN CONTRIBUCIONES ESPECIALES - EXTRACTOS BANCARIOS 2018</t>
  </si>
  <si>
    <t xml:space="preserve"> * DATO PARA OAP = RECAUDO EXTRACTOS +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</si>
</sst>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3" fontId="2" fillId="2" borderId="18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9" fontId="17" fillId="2" borderId="16" xfId="1" applyNumberFormat="1" applyFont="1" applyFill="1" applyBorder="1" applyAlignment="1">
      <alignment vertical="center"/>
    </xf>
    <xf numFmtId="9" fontId="18" fillId="2" borderId="19" xfId="1" applyNumberFormat="1" applyFont="1" applyFill="1" applyBorder="1" applyAlignment="1">
      <alignment vertical="center"/>
    </xf>
    <xf numFmtId="9" fontId="18" fillId="2" borderId="6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15" fillId="0" borderId="3" xfId="0" applyNumberFormat="1" applyFont="1" applyBorder="1"/>
    <xf numFmtId="0" fontId="12" fillId="2" borderId="0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9" fontId="17" fillId="2" borderId="2" xfId="1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9" fontId="19" fillId="2" borderId="2" xfId="1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164" fontId="16" fillId="2" borderId="2" xfId="1" applyNumberFormat="1" applyFont="1" applyFill="1" applyBorder="1" applyAlignment="1"/>
    <xf numFmtId="3" fontId="5" fillId="2" borderId="10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horizontal="center"/>
    </xf>
    <xf numFmtId="164" fontId="16" fillId="2" borderId="14" xfId="1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1">
    <cellStyle name="Millares" xfId="1" builtinId="3"/>
    <cellStyle name="Millares [0] 2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4</xdr:col>
      <xdr:colOff>133350</xdr:colOff>
      <xdr:row>3</xdr:row>
      <xdr:rowOff>14728</xdr:rowOff>
    </xdr:to>
    <xdr:pic>
      <xdr:nvPicPr>
        <xdr:cNvPr id="2" name="Imagen 2" descr="cid:image009.jpg@01CFF2C1.BCDE5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029075" cy="56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G16" sqref="G16"/>
    </sheetView>
  </sheetViews>
  <sheetFormatPr baseColWidth="10" defaultColWidth="11.42578125" defaultRowHeight="15" x14ac:dyDescent="0.25"/>
  <cols>
    <col min="1" max="1" width="21.28515625" style="2" customWidth="1"/>
    <col min="2" max="2" width="16.140625" style="2" customWidth="1"/>
    <col min="3" max="3" width="15.85546875" style="2" customWidth="1"/>
    <col min="4" max="4" width="15.140625" style="2" bestFit="1" customWidth="1"/>
    <col min="5" max="5" width="14.7109375" style="2" customWidth="1"/>
    <col min="6" max="6" width="13.28515625" style="2" bestFit="1" customWidth="1"/>
    <col min="7" max="7" width="12.5703125" style="2" customWidth="1"/>
    <col min="8" max="8" width="13.7109375" style="2" bestFit="1" customWidth="1"/>
    <col min="9" max="9" width="13.42578125" style="2" bestFit="1" customWidth="1"/>
    <col min="10" max="10" width="15.28515625" style="2" customWidth="1"/>
    <col min="11" max="16384" width="11.4257812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4" ht="18.75" x14ac:dyDescent="0.25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"/>
    </row>
    <row r="5" spans="1:1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40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4" x14ac:dyDescent="0.25">
      <c r="A7" s="20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21" t="s">
        <v>12</v>
      </c>
    </row>
    <row r="8" spans="1:14" x14ac:dyDescent="0.25">
      <c r="A8" s="4" t="s">
        <v>13</v>
      </c>
      <c r="B8" s="12">
        <v>1008568271</v>
      </c>
      <c r="C8" s="12">
        <v>90109081</v>
      </c>
      <c r="D8" s="12">
        <v>38609000</v>
      </c>
      <c r="E8" s="12">
        <v>153514443</v>
      </c>
      <c r="F8" s="12">
        <v>231045087</v>
      </c>
      <c r="G8" s="12">
        <v>58662000</v>
      </c>
      <c r="H8" s="12">
        <v>23694500</v>
      </c>
      <c r="I8" s="12">
        <v>515927959</v>
      </c>
      <c r="J8" s="12">
        <v>1326356151</v>
      </c>
      <c r="K8" s="12">
        <v>59122794</v>
      </c>
      <c r="L8" s="12"/>
      <c r="M8" s="22"/>
    </row>
    <row r="9" spans="1:14" x14ac:dyDescent="0.25">
      <c r="A9" s="4" t="s">
        <v>14</v>
      </c>
      <c r="B9" s="12">
        <f>4641882109-6128</f>
        <v>4641875981</v>
      </c>
      <c r="C9" s="12">
        <v>214067500</v>
      </c>
      <c r="D9" s="12">
        <v>600307915</v>
      </c>
      <c r="E9" s="12">
        <v>247821820</v>
      </c>
      <c r="F9" s="12">
        <v>163857743</v>
      </c>
      <c r="G9" s="12">
        <v>159174013</v>
      </c>
      <c r="H9" s="12">
        <v>140608649</v>
      </c>
      <c r="I9" s="12">
        <v>2003621031</v>
      </c>
      <c r="J9" s="12">
        <v>531117664</v>
      </c>
      <c r="K9" s="12">
        <v>708326662</v>
      </c>
      <c r="L9" s="19"/>
      <c r="M9" s="22"/>
    </row>
    <row r="10" spans="1:14" ht="15.75" thickBot="1" x14ac:dyDescent="0.3">
      <c r="A10" s="5" t="s">
        <v>15</v>
      </c>
      <c r="B10" s="6">
        <f>B8+B9</f>
        <v>5650444252</v>
      </c>
      <c r="C10" s="6">
        <f>C8+C9</f>
        <v>304176581</v>
      </c>
      <c r="D10" s="6">
        <f t="shared" ref="D10:M10" si="0">D8+D9</f>
        <v>638916915</v>
      </c>
      <c r="E10" s="6">
        <f t="shared" si="0"/>
        <v>401336263</v>
      </c>
      <c r="F10" s="6">
        <f>F8+F9</f>
        <v>394902830</v>
      </c>
      <c r="G10" s="6">
        <f t="shared" si="0"/>
        <v>217836013</v>
      </c>
      <c r="H10" s="6">
        <f t="shared" si="0"/>
        <v>164303149</v>
      </c>
      <c r="I10" s="6">
        <f t="shared" si="0"/>
        <v>2519548990</v>
      </c>
      <c r="J10" s="6">
        <f t="shared" si="0"/>
        <v>1857473815</v>
      </c>
      <c r="K10" s="6">
        <f t="shared" si="0"/>
        <v>767449456</v>
      </c>
      <c r="L10" s="6">
        <f t="shared" si="0"/>
        <v>0</v>
      </c>
      <c r="M10" s="6">
        <f t="shared" si="0"/>
        <v>0</v>
      </c>
    </row>
    <row r="11" spans="1:14" x14ac:dyDescent="0.25">
      <c r="A11" s="43" t="s">
        <v>16</v>
      </c>
      <c r="B11" s="43"/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</row>
    <row r="12" spans="1:14" ht="15.75" thickBot="1" x14ac:dyDescent="0.3">
      <c r="A12" s="16"/>
      <c r="B12" s="16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</row>
    <row r="13" spans="1:14" x14ac:dyDescent="0.25">
      <c r="A13" s="33" t="s">
        <v>18</v>
      </c>
      <c r="B13" s="34"/>
      <c r="C13" s="34"/>
      <c r="D13" s="24">
        <v>17052046000</v>
      </c>
      <c r="E13" s="7"/>
      <c r="F13" s="7"/>
      <c r="G13" s="7"/>
      <c r="H13" s="7"/>
      <c r="I13" s="7"/>
      <c r="J13" s="7"/>
      <c r="K13" s="7"/>
      <c r="L13" s="8"/>
      <c r="M13" s="7"/>
    </row>
    <row r="14" spans="1:14" x14ac:dyDescent="0.25">
      <c r="A14" s="32" t="s">
        <v>17</v>
      </c>
      <c r="B14" s="31"/>
      <c r="C14" s="31"/>
      <c r="D14" s="25">
        <v>2320364000</v>
      </c>
      <c r="E14" s="7"/>
      <c r="F14" s="7"/>
      <c r="G14" s="7"/>
      <c r="H14" s="7"/>
      <c r="I14" s="7"/>
      <c r="J14" s="7"/>
      <c r="K14" s="7"/>
      <c r="L14" s="8"/>
      <c r="M14" s="7"/>
    </row>
    <row r="15" spans="1:14" ht="15.75" thickBot="1" x14ac:dyDescent="0.3">
      <c r="A15" s="35" t="s">
        <v>19</v>
      </c>
      <c r="B15" s="36"/>
      <c r="C15" s="36"/>
      <c r="D15" s="26">
        <f>D13-D14</f>
        <v>14731682000</v>
      </c>
      <c r="E15" s="7"/>
      <c r="F15" s="7"/>
      <c r="G15" s="7"/>
      <c r="H15" s="7"/>
      <c r="I15" s="7"/>
      <c r="J15" s="7"/>
      <c r="K15" s="7"/>
      <c r="L15" s="8"/>
      <c r="M15" s="7"/>
    </row>
    <row r="16" spans="1:14" x14ac:dyDescent="0.25">
      <c r="A16" s="37"/>
      <c r="B16" s="37"/>
      <c r="C16" s="23"/>
      <c r="D16" s="7"/>
      <c r="E16" s="7"/>
      <c r="F16" s="7"/>
      <c r="G16" s="7"/>
      <c r="H16" s="7"/>
      <c r="I16" s="7"/>
      <c r="J16" s="7"/>
      <c r="K16" s="7"/>
      <c r="L16" s="8"/>
      <c r="M16" s="7"/>
    </row>
    <row r="17" spans="1:13" x14ac:dyDescent="0.25">
      <c r="A17" s="37" t="s">
        <v>26</v>
      </c>
      <c r="B17" s="37"/>
      <c r="C17" s="37"/>
      <c r="D17" s="37"/>
      <c r="E17" s="37"/>
      <c r="F17" s="37"/>
      <c r="G17" s="7"/>
      <c r="H17" s="7"/>
      <c r="I17" s="7"/>
      <c r="J17" s="7"/>
      <c r="K17" s="7"/>
      <c r="L17" s="8"/>
      <c r="M17" s="7"/>
    </row>
    <row r="19" spans="1:13" x14ac:dyDescent="0.25">
      <c r="A19" s="31" t="s">
        <v>23</v>
      </c>
      <c r="B19" s="31"/>
      <c r="C19" s="31"/>
      <c r="D19" s="44">
        <f>D15</f>
        <v>14731682000</v>
      </c>
      <c r="E19" s="44"/>
      <c r="F19" s="28">
        <v>1</v>
      </c>
    </row>
    <row r="20" spans="1:13" x14ac:dyDescent="0.25">
      <c r="A20" s="31" t="s">
        <v>24</v>
      </c>
      <c r="B20" s="31"/>
      <c r="C20" s="31"/>
      <c r="D20" s="38">
        <f>B10+C10+D10+E10+F10+G10+H10+I10+J10+K10+L10+M10</f>
        <v>12916388264</v>
      </c>
      <c r="E20" s="38"/>
      <c r="F20" s="29">
        <f>D20*F19/D19</f>
        <v>0.87677620681738855</v>
      </c>
    </row>
    <row r="21" spans="1:13" ht="15.75" hidden="1" x14ac:dyDescent="0.25">
      <c r="A21" s="56" t="s">
        <v>25</v>
      </c>
      <c r="B21" s="56"/>
      <c r="C21" s="56"/>
      <c r="D21" s="55">
        <f>D19-D20</f>
        <v>1815293736</v>
      </c>
      <c r="E21" s="55"/>
      <c r="F21" s="30">
        <f>F19-F20</f>
        <v>0.12322379318261145</v>
      </c>
    </row>
    <row r="22" spans="1:13" ht="15.75" x14ac:dyDescent="0.25">
      <c r="A22" s="56" t="s">
        <v>25</v>
      </c>
      <c r="B22" s="56"/>
      <c r="C22" s="56"/>
      <c r="D22" s="59">
        <f>D19-D20</f>
        <v>1815293736</v>
      </c>
      <c r="E22" s="60"/>
      <c r="F22" s="30">
        <f>F19-F20</f>
        <v>0.12322379318261145</v>
      </c>
    </row>
    <row r="23" spans="1:13" x14ac:dyDescent="0.25">
      <c r="E23" s="9"/>
      <c r="H23" s="9"/>
    </row>
    <row r="24" spans="1:13" x14ac:dyDescent="0.25">
      <c r="A24" s="37" t="s">
        <v>27</v>
      </c>
      <c r="B24" s="37"/>
      <c r="C24" s="37"/>
      <c r="D24" s="37"/>
      <c r="E24" s="37"/>
      <c r="F24" s="37"/>
    </row>
    <row r="25" spans="1:13" ht="15.75" thickBot="1" x14ac:dyDescent="0.3">
      <c r="I25" s="9"/>
    </row>
    <row r="26" spans="1:13" x14ac:dyDescent="0.25">
      <c r="A26" s="47" t="s">
        <v>23</v>
      </c>
      <c r="B26" s="48"/>
      <c r="C26" s="49"/>
      <c r="D26" s="53">
        <f>D13</f>
        <v>17052046000</v>
      </c>
      <c r="E26" s="54"/>
      <c r="F26" s="13">
        <v>1</v>
      </c>
    </row>
    <row r="27" spans="1:13" x14ac:dyDescent="0.25">
      <c r="A27" s="50" t="s">
        <v>20</v>
      </c>
      <c r="B27" s="51"/>
      <c r="C27" s="52"/>
      <c r="D27" s="10"/>
      <c r="E27" s="11">
        <f>D20+D14</f>
        <v>15236752264</v>
      </c>
      <c r="F27" s="14">
        <f>E27*F26/D26</f>
        <v>0.89354393390681686</v>
      </c>
      <c r="H27" s="9"/>
    </row>
    <row r="28" spans="1:13" ht="15.75" thickBot="1" x14ac:dyDescent="0.3">
      <c r="A28" s="57" t="s">
        <v>25</v>
      </c>
      <c r="B28" s="58"/>
      <c r="C28" s="58"/>
      <c r="D28" s="45">
        <f>D26-E27</f>
        <v>1815293736</v>
      </c>
      <c r="E28" s="46"/>
      <c r="F28" s="15">
        <f>F26-F27</f>
        <v>0.10645606609318314</v>
      </c>
    </row>
    <row r="31" spans="1:13" x14ac:dyDescent="0.25">
      <c r="E31" s="27"/>
    </row>
  </sheetData>
  <mergeCells count="22">
    <mergeCell ref="D28:E28"/>
    <mergeCell ref="A26:C26"/>
    <mergeCell ref="A27:C27"/>
    <mergeCell ref="D26:E26"/>
    <mergeCell ref="D21:E21"/>
    <mergeCell ref="A21:C21"/>
    <mergeCell ref="A28:C28"/>
    <mergeCell ref="A24:F24"/>
    <mergeCell ref="A22:C22"/>
    <mergeCell ref="D22:E22"/>
    <mergeCell ref="A4:M4"/>
    <mergeCell ref="A6:M6"/>
    <mergeCell ref="A11:B11"/>
    <mergeCell ref="A19:C19"/>
    <mergeCell ref="D19:E19"/>
    <mergeCell ref="A20:C20"/>
    <mergeCell ref="A14:C14"/>
    <mergeCell ref="A13:C13"/>
    <mergeCell ref="A15:C15"/>
    <mergeCell ref="A16:B16"/>
    <mergeCell ref="A17:F17"/>
    <mergeCell ref="D20:E20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2018-07-16T13:44:11Z</cp:lastPrinted>
  <dcterms:created xsi:type="dcterms:W3CDTF">2014-12-22T20:51:05Z</dcterms:created>
  <dcterms:modified xsi:type="dcterms:W3CDTF">2018-11-20T16:50:43Z</dcterms:modified>
</cp:coreProperties>
</file>